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<sst xmlns="http://schemas.openxmlformats.org/spreadsheetml/2006/main" count="32" uniqueCount="20">
  <si>
    <t>桐潜路（西郊公园-西三路）排水改造工程采购材料一览表</t>
  </si>
  <si>
    <r>
      <rPr>
        <b/>
        <sz val="11"/>
        <rFont val="SimSun"/>
        <charset val="134"/>
      </rPr>
      <t>序号</t>
    </r>
  </si>
  <si>
    <r>
      <rPr>
        <b/>
        <sz val="11"/>
        <rFont val="SimSun"/>
        <charset val="134"/>
      </rPr>
      <t>材料名称</t>
    </r>
  </si>
  <si>
    <r>
      <rPr>
        <b/>
        <sz val="11"/>
        <rFont val="SimSun"/>
        <charset val="134"/>
      </rPr>
      <t>单位</t>
    </r>
  </si>
  <si>
    <r>
      <rPr>
        <b/>
        <sz val="11"/>
        <rFont val="SimSun"/>
        <charset val="134"/>
      </rPr>
      <t>数量</t>
    </r>
  </si>
  <si>
    <r>
      <rPr>
        <b/>
        <sz val="11"/>
        <rFont val="SimSun"/>
        <charset val="134"/>
      </rPr>
      <t>规格型号</t>
    </r>
  </si>
  <si>
    <r>
      <rPr>
        <b/>
        <sz val="11"/>
        <rFont val="SimSun"/>
        <charset val="134"/>
      </rPr>
      <t>备注</t>
    </r>
  </si>
  <si>
    <t>II级钢筋砼承插管</t>
  </si>
  <si>
    <r>
      <rPr>
        <sz val="8"/>
        <rFont val="SimSun"/>
        <charset val="134"/>
      </rPr>
      <t>m</t>
    </r>
  </si>
  <si>
    <t>D300</t>
  </si>
  <si>
    <t xml:space="preserve">     执行标准：GB/11836- 2009
(承插连接管包含橡胶密封圈 )</t>
  </si>
  <si>
    <t>《混凝土和钢筋混凝土排水管</t>
  </si>
  <si>
    <t>D400</t>
  </si>
  <si>
    <r>
      <rPr>
        <sz val="11"/>
        <color rgb="FF000000"/>
        <rFont val="Arial"/>
        <charset val="204"/>
      </rPr>
      <t>GB/11836- 2009)</t>
    </r>
    <r>
      <rPr>
        <sz val="11"/>
        <color rgb="FF000000"/>
        <rFont val="宋体"/>
        <charset val="204"/>
      </rPr>
      <t>》</t>
    </r>
  </si>
  <si>
    <t>D500</t>
  </si>
  <si>
    <t>D600</t>
  </si>
  <si>
    <t>D800</t>
  </si>
  <si>
    <t>D1000</t>
  </si>
  <si>
    <t>D1800</t>
  </si>
  <si>
    <t>说明：招标控制价为253048.92元(13%增值税专用发票)，包含运输费、卸车费、需方指定的专业的第三方机构检测所产生的等其它费用。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</si>
</sst>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rgb="FF000000"/>
      <name val="Arial"/>
      <charset val="204"/>
    </font>
    <font>
      <b/>
      <sz val="15"/>
      <name val="SimSun"/>
      <charset val="134"/>
    </font>
    <font>
      <b/>
      <sz val="11"/>
      <color rgb="FF000000"/>
      <name val="SimSun"/>
      <charset val="134"/>
    </font>
    <font>
      <sz val="11"/>
      <color rgb="FF000000"/>
      <name val="SimSun"/>
      <charset val="134"/>
    </font>
    <font>
      <sz val="11"/>
      <name val="SimSun"/>
      <charset val="134"/>
    </font>
    <font>
      <sz val="8"/>
      <color rgb="FF00000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SimSun"/>
      <charset val="134"/>
    </font>
    <font>
      <sz val="11"/>
      <color rgb="FF000000"/>
      <name val="宋体"/>
      <charset val="204"/>
    </font>
    <font>
      <sz val="8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Border="1" applyAlignment="1">
      <alignment horizontal="center" vertical="top" wrapTex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left" vertical="top" wrapText="1"/>
    </xf>
    <xf numFmtId="176" fontId="3" fillId="0" borderId="1" xfId="0" applyNumberFormat="1" applyFont="1" applyFill="1" applyBorder="1" applyAlignment="1">
      <alignment horizontal="center" wrapText="1"/>
    </xf>
    <xf numFmtId="0" fontId="0" fillId="0" borderId="1" xfId="0" applyNumberForma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1"/>
  <sheetViews>
    <sheetView tabSelected="1" workbookViewId="0">
      <selection activeCell="D20" sqref="D20:E20"/>
    </sheetView>
  </sheetViews>
  <sheetFormatPr defaultColWidth="9" defaultRowHeight="14.25"/>
  <cols>
    <col min="1" max="1" width="8.625" customWidth="1"/>
    <col min="2" max="2" width="26.25" customWidth="1"/>
    <col min="3" max="3" width="7.41666666666667" customWidth="1"/>
    <col min="4" max="4" width="8.83333333333333" customWidth="1"/>
    <col min="5" max="5" width="22" customWidth="1"/>
    <col min="6" max="6" width="13.875" customWidth="1"/>
    <col min="7" max="10" width="9" hidden="1" customWidth="1"/>
    <col min="11" max="12" width="9.375" hidden="1" customWidth="1"/>
    <col min="13" max="15" width="11.5" hidden="1" customWidth="1"/>
    <col min="16" max="16" width="9" hidden="1" customWidth="1"/>
  </cols>
  <sheetData>
    <row r="1" ht="20.25" customHeight="1" spans="1:1">
      <c r="A1" s="1" t="s">
        <v>0</v>
      </c>
    </row>
    <row r="2" ht="20.75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21.5" customHeight="1" spans="1:16">
      <c r="A3" s="3">
        <v>1</v>
      </c>
      <c r="B3" s="4" t="s">
        <v>7</v>
      </c>
      <c r="C3" s="5" t="s">
        <v>8</v>
      </c>
      <c r="D3" s="3">
        <v>50</v>
      </c>
      <c r="E3" s="6" t="s">
        <v>9</v>
      </c>
      <c r="F3" s="7" t="s">
        <v>10</v>
      </c>
      <c r="G3">
        <v>120</v>
      </c>
      <c r="H3">
        <v>60</v>
      </c>
      <c r="I3">
        <f>57.5*1.09</f>
        <v>62.675</v>
      </c>
      <c r="L3">
        <v>84</v>
      </c>
      <c r="M3">
        <f>L3*0.9</f>
        <v>75.6</v>
      </c>
      <c r="N3">
        <f>L3*D3*0.9</f>
        <v>3780</v>
      </c>
      <c r="O3">
        <f>H3*D3</f>
        <v>3000</v>
      </c>
      <c r="P3" t="s">
        <v>11</v>
      </c>
    </row>
    <row r="4" ht="21" customHeight="1" spans="1:16">
      <c r="A4" s="3">
        <v>2</v>
      </c>
      <c r="B4" s="4" t="s">
        <v>7</v>
      </c>
      <c r="C4" s="5" t="s">
        <v>8</v>
      </c>
      <c r="D4" s="3">
        <f>132+32</f>
        <v>164</v>
      </c>
      <c r="E4" s="6" t="s">
        <v>12</v>
      </c>
      <c r="F4" s="8"/>
      <c r="G4">
        <v>170</v>
      </c>
      <c r="H4">
        <v>85</v>
      </c>
      <c r="J4">
        <f>80*1.09</f>
        <v>87.2</v>
      </c>
      <c r="L4">
        <v>102</v>
      </c>
      <c r="M4">
        <f t="shared" ref="M4:M9" si="0">L4*0.9</f>
        <v>91.8</v>
      </c>
      <c r="N4">
        <f t="shared" ref="N4:N9" si="1">L4*D4*0.9</f>
        <v>15055.2</v>
      </c>
      <c r="O4">
        <f t="shared" ref="O4:O9" si="2">H4*D4</f>
        <v>13940</v>
      </c>
      <c r="P4" s="14" t="s">
        <v>13</v>
      </c>
    </row>
    <row r="5" ht="21" customHeight="1" spans="1:15">
      <c r="A5" s="3">
        <v>3</v>
      </c>
      <c r="B5" s="4" t="s">
        <v>7</v>
      </c>
      <c r="C5" s="5" t="s">
        <v>8</v>
      </c>
      <c r="D5" s="3">
        <v>167</v>
      </c>
      <c r="E5" s="6" t="s">
        <v>14</v>
      </c>
      <c r="F5" s="8"/>
      <c r="G5">
        <v>235</v>
      </c>
      <c r="H5">
        <v>117.5</v>
      </c>
      <c r="K5">
        <f>110*1.09</f>
        <v>119.9</v>
      </c>
      <c r="L5">
        <v>137</v>
      </c>
      <c r="M5">
        <f t="shared" si="0"/>
        <v>123.3</v>
      </c>
      <c r="N5">
        <f t="shared" si="1"/>
        <v>20591.1</v>
      </c>
      <c r="O5">
        <f t="shared" si="2"/>
        <v>19622.5</v>
      </c>
    </row>
    <row r="6" ht="21.5" customHeight="1" spans="1:15">
      <c r="A6" s="3">
        <v>4</v>
      </c>
      <c r="B6" s="4" t="s">
        <v>7</v>
      </c>
      <c r="C6" s="5" t="s">
        <v>8</v>
      </c>
      <c r="D6" s="3">
        <v>40</v>
      </c>
      <c r="E6" s="6" t="s">
        <v>15</v>
      </c>
      <c r="F6" s="8"/>
      <c r="G6">
        <v>280</v>
      </c>
      <c r="H6">
        <v>140</v>
      </c>
      <c r="J6">
        <f>135*1.09</f>
        <v>147.15</v>
      </c>
      <c r="L6">
        <v>177</v>
      </c>
      <c r="M6">
        <f t="shared" si="0"/>
        <v>159.3</v>
      </c>
      <c r="N6">
        <f t="shared" si="1"/>
        <v>6372</v>
      </c>
      <c r="O6">
        <f t="shared" si="2"/>
        <v>5600</v>
      </c>
    </row>
    <row r="7" ht="20.5" customHeight="1" spans="1:15">
      <c r="A7" s="3">
        <v>5</v>
      </c>
      <c r="B7" s="4" t="s">
        <v>7</v>
      </c>
      <c r="C7" s="5" t="s">
        <v>8</v>
      </c>
      <c r="D7" s="3">
        <v>38</v>
      </c>
      <c r="E7" s="6" t="s">
        <v>16</v>
      </c>
      <c r="F7" s="8"/>
      <c r="G7">
        <v>490</v>
      </c>
      <c r="H7">
        <v>245</v>
      </c>
      <c r="J7">
        <f>240*1.09</f>
        <v>261.6</v>
      </c>
      <c r="L7">
        <v>274</v>
      </c>
      <c r="M7">
        <f t="shared" si="0"/>
        <v>246.6</v>
      </c>
      <c r="N7">
        <f t="shared" si="1"/>
        <v>9370.8</v>
      </c>
      <c r="O7">
        <f t="shared" si="2"/>
        <v>9310</v>
      </c>
    </row>
    <row r="8" ht="21.5" customHeight="1" spans="1:15">
      <c r="A8" s="3">
        <v>6</v>
      </c>
      <c r="B8" s="4" t="s">
        <v>7</v>
      </c>
      <c r="C8" s="5" t="s">
        <v>8</v>
      </c>
      <c r="D8" s="3">
        <v>504</v>
      </c>
      <c r="E8" s="6" t="s">
        <v>17</v>
      </c>
      <c r="F8" s="8"/>
      <c r="G8">
        <v>660</v>
      </c>
      <c r="H8">
        <v>330</v>
      </c>
      <c r="J8">
        <f>640*1.09</f>
        <v>697.6</v>
      </c>
      <c r="L8">
        <v>363</v>
      </c>
      <c r="M8">
        <f t="shared" si="0"/>
        <v>326.7</v>
      </c>
      <c r="N8">
        <f t="shared" si="1"/>
        <v>164656.8</v>
      </c>
      <c r="O8">
        <f t="shared" si="2"/>
        <v>166320</v>
      </c>
    </row>
    <row r="9" ht="20.5" customHeight="1" spans="1:15">
      <c r="A9" s="3">
        <v>7</v>
      </c>
      <c r="B9" s="4" t="s">
        <v>7</v>
      </c>
      <c r="C9" s="5" t="s">
        <v>8</v>
      </c>
      <c r="D9" s="3">
        <v>4</v>
      </c>
      <c r="E9" s="6" t="s">
        <v>18</v>
      </c>
      <c r="F9" s="8"/>
      <c r="G9">
        <v>1720</v>
      </c>
      <c r="H9">
        <v>860</v>
      </c>
      <c r="L9">
        <v>1142</v>
      </c>
      <c r="M9">
        <f t="shared" si="0"/>
        <v>1027.8</v>
      </c>
      <c r="N9">
        <f t="shared" si="1"/>
        <v>4111.2</v>
      </c>
      <c r="O9">
        <f t="shared" si="2"/>
        <v>3440</v>
      </c>
    </row>
    <row r="10" ht="21.5" customHeight="1" spans="1:6">
      <c r="A10" s="3">
        <v>8</v>
      </c>
      <c r="B10" s="9"/>
      <c r="C10" s="5"/>
      <c r="D10" s="3"/>
      <c r="E10" s="6"/>
      <c r="F10" s="8"/>
    </row>
    <row r="11" ht="21" customHeight="1" spans="1:15">
      <c r="A11" s="3">
        <v>9</v>
      </c>
      <c r="B11" s="9"/>
      <c r="C11" s="5"/>
      <c r="D11" s="3"/>
      <c r="E11" s="6"/>
      <c r="F11" s="8"/>
      <c r="N11">
        <f>SUM(N3:N10)</f>
        <v>223937.1</v>
      </c>
      <c r="O11">
        <f>SUM(O3:O10)</f>
        <v>221232.5</v>
      </c>
    </row>
    <row r="12" ht="21" customHeight="1" spans="1:6">
      <c r="A12" s="3">
        <v>10</v>
      </c>
      <c r="B12" s="9"/>
      <c r="C12" s="5"/>
      <c r="D12" s="3"/>
      <c r="E12" s="6"/>
      <c r="F12" s="10"/>
    </row>
    <row r="13" ht="21" customHeight="1" spans="1:6">
      <c r="A13" s="3">
        <v>11</v>
      </c>
      <c r="B13" s="9"/>
      <c r="C13" s="5"/>
      <c r="D13" s="3"/>
      <c r="E13" s="6"/>
      <c r="F13" s="11"/>
    </row>
    <row r="14" ht="21" customHeight="1" spans="1:11">
      <c r="A14" s="12">
        <v>12</v>
      </c>
      <c r="B14" s="11"/>
      <c r="C14" s="11"/>
      <c r="D14" s="11"/>
      <c r="E14" s="11"/>
      <c r="F14" s="11"/>
      <c r="K14">
        <v>216612.5</v>
      </c>
    </row>
    <row r="15" ht="30" customHeight="1" spans="1:15">
      <c r="A15" s="3">
        <v>13</v>
      </c>
      <c r="B15" s="4" t="s">
        <v>19</v>
      </c>
      <c r="C15" s="13"/>
      <c r="D15" s="13"/>
      <c r="E15" s="13"/>
      <c r="F15" s="13"/>
      <c r="O15">
        <f>O11*1.03</f>
        <v>227869.475</v>
      </c>
    </row>
    <row r="16" ht="21" customHeight="1" spans="1:14">
      <c r="A16" s="12">
        <v>14</v>
      </c>
      <c r="B16" s="11"/>
      <c r="C16" s="11"/>
      <c r="D16" s="11"/>
      <c r="E16" s="11"/>
      <c r="F16" s="11"/>
      <c r="N16">
        <f>N11*1.13</f>
        <v>253048.923</v>
      </c>
    </row>
    <row r="17" ht="21" customHeight="1" spans="1:6">
      <c r="A17" s="3">
        <v>15</v>
      </c>
      <c r="B17" s="11"/>
      <c r="C17" s="11"/>
      <c r="D17" s="11"/>
      <c r="E17" s="11"/>
      <c r="F17" s="11"/>
    </row>
    <row r="18" ht="21" customHeight="1" spans="1:6">
      <c r="A18" s="3">
        <v>16</v>
      </c>
      <c r="B18" s="11"/>
      <c r="C18" s="11"/>
      <c r="D18" s="11"/>
      <c r="E18" s="11"/>
      <c r="F18" s="11"/>
    </row>
    <row r="19" ht="21" customHeight="1" spans="1:6">
      <c r="A19" s="3">
        <v>17</v>
      </c>
      <c r="B19" s="11"/>
      <c r="C19" s="11"/>
      <c r="D19" s="11"/>
      <c r="E19" s="11"/>
      <c r="F19" s="11"/>
    </row>
    <row r="20" ht="21" customHeight="1" spans="1:6">
      <c r="A20" s="3">
        <v>18</v>
      </c>
      <c r="B20" s="11"/>
      <c r="C20" s="11"/>
      <c r="D20" s="11"/>
      <c r="E20" s="11"/>
      <c r="F20" s="11"/>
    </row>
    <row r="21" ht="21.25" customHeight="1" spans="1:6">
      <c r="A21" s="3">
        <v>19</v>
      </c>
      <c r="B21" s="11"/>
      <c r="C21" s="11"/>
      <c r="D21" s="11"/>
      <c r="E21" s="11"/>
      <c r="F21" s="11"/>
    </row>
  </sheetData>
  <mergeCells count="3">
    <mergeCell ref="A1:E1"/>
    <mergeCell ref="B15:F15"/>
    <mergeCell ref="F3:F12"/>
  </mergeCells>
  <pageMargins left="0.7" right="0.7" top="0.75" bottom="0.75" header="0.3" footer="0.3"/>
  <pageSetup paperSize="9" scale="92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胖头鱼</cp:lastModifiedBy>
  <dcterms:created xsi:type="dcterms:W3CDTF">2024-12-05T10:09:00Z</dcterms:created>
  <dcterms:modified xsi:type="dcterms:W3CDTF">2025-01-17T06:54:53Z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2024-12-05T02:09:53Z</vt:filetime>
  </property>
  <property fmtid="{D5CDD505-2E9C-101B-9397-08002B2CF9AE}" pid="4" name="UsrData">
    <vt:lpwstr>67510b6d2de4ed001f382b79wl</vt:lpwstr>
  </property>
  <property fmtid="{D5CDD505-2E9C-101B-9397-08002B2CF9AE}" pid="5" name="ICV">
    <vt:lpwstr>1DE757A63E124550AC6FC2C804BF0633_13</vt:lpwstr>
  </property>
  <property fmtid="{D5CDD505-2E9C-101B-9397-08002B2CF9AE}" pid="6" name="KSOProductBuildVer">
    <vt:lpwstr>2052-12.1.0.19770</vt:lpwstr>
  </property>
</Properties>
</file>